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2225" yWindow="-150" windowWidth="9660" windowHeight="10050"/>
  </bookViews>
  <sheets>
    <sheet name="RECEPT" sheetId="1" r:id="rId1"/>
    <sheet name="Evaluatie" sheetId="5" r:id="rId2"/>
    <sheet name="Opmerkingen" sheetId="3" r:id="rId3"/>
  </sheets>
  <definedNames>
    <definedName name="_xlnm.Print_Area" localSheetId="0">RECEPT!$A$1:$J$64</definedName>
  </definedNames>
  <calcPr calcId="162913"/>
</workbook>
</file>

<file path=xl/calcChain.xml><?xml version="1.0" encoding="utf-8"?>
<calcChain xmlns="http://schemas.openxmlformats.org/spreadsheetml/2006/main">
  <c r="C61" i="1" l="1"/>
  <c r="D61" i="1" s="1"/>
  <c r="B54" i="1" l="1"/>
  <c r="J25" i="1"/>
  <c r="J26" i="1"/>
  <c r="B53" i="1"/>
  <c r="C5" i="1" l="1"/>
  <c r="H5" i="1"/>
  <c r="C18" i="1"/>
  <c r="J24" i="1"/>
  <c r="B50" i="1"/>
  <c r="B51" i="1"/>
  <c r="B52" i="1"/>
  <c r="B49" i="1"/>
  <c r="C49" i="1"/>
  <c r="J21" i="1"/>
  <c r="J23" i="1"/>
  <c r="J22" i="1"/>
  <c r="D11" i="1" l="1"/>
  <c r="C34" i="1"/>
  <c r="D10" i="1"/>
  <c r="D17" i="1"/>
  <c r="D18" i="1"/>
  <c r="D16" i="1"/>
  <c r="C50" i="1"/>
  <c r="D15" i="1"/>
  <c r="D14" i="1"/>
  <c r="D13" i="1"/>
  <c r="D12" i="1"/>
  <c r="C51" i="1" l="1"/>
  <c r="C52" i="1" l="1"/>
  <c r="C53" i="1" s="1"/>
  <c r="C54" i="1" l="1"/>
  <c r="C55" i="1" s="1"/>
</calcChain>
</file>

<file path=xl/sharedStrings.xml><?xml version="1.0" encoding="utf-8"?>
<sst xmlns="http://schemas.openxmlformats.org/spreadsheetml/2006/main" count="145" uniqueCount="111">
  <si>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</si>
  <si>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</si>
  <si>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</si>
  <si>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</si>
  <si>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</si>
  <si>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</si>
  <si>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</si>
  <si>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</si>
  <si>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</si>
  <si>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</si>
  <si>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</si>
  <si>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</si>
  <si>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</si>
  <si>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</si>
  <si>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</si>
  <si>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</si>
  <si>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</si>
  <si>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</si>
  <si>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</si>
  <si>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</si>
  <si>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</si>
  <si>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</si>
  <si>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</si>
  <si>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Eind SG</t>
  </si>
  <si>
    <t>Uitmaischen</t>
  </si>
  <si>
    <t>Totale kooktijd</t>
  </si>
  <si>
    <t>VERVANGER</t>
  </si>
  <si>
    <t>Opmerkingen</t>
  </si>
  <si>
    <t xml:space="preserve">minuten </t>
  </si>
  <si>
    <t>minuten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</si>
  <si>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</si>
  <si>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</si>
  <si>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</si>
  <si>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</si>
  <si>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toevoegen na</t>
  </si>
  <si>
    <t>Beta amylase</t>
  </si>
  <si>
    <t>Alpha amylase</t>
  </si>
  <si>
    <t>Storten/eiwitrust</t>
  </si>
  <si>
    <t>Gisting - Bottelen -  Serveren</t>
  </si>
  <si>
    <t>suiker bij bottelen</t>
  </si>
  <si>
    <t>sg na gisting 1</t>
  </si>
  <si>
    <t>Botteldag</t>
  </si>
  <si>
    <t>Serveerdag</t>
  </si>
  <si>
    <t xml:space="preserve"> </t>
  </si>
  <si>
    <t>Gisting</t>
  </si>
  <si>
    <t>Hobbybrouwerij    Meistersbeer                                                           Rob Plantaz-Huub Beckers</t>
  </si>
  <si>
    <t>Gerealiseerd</t>
  </si>
  <si>
    <t>beslagdikte</t>
  </si>
  <si>
    <t>liter/kg</t>
  </si>
  <si>
    <r>
      <t xml:space="preserve">                    dagen         </t>
    </r>
    <r>
      <rPr>
        <b/>
        <sz val="10"/>
        <color rgb="FFFF0000"/>
        <rFont val="Calibri"/>
        <family val="2"/>
        <scheme val="minor"/>
      </rPr>
      <t xml:space="preserve">dagen        </t>
    </r>
    <r>
      <rPr>
        <b/>
        <sz val="10"/>
        <color theme="9" tint="-0.499984740745262"/>
        <rFont val="Calibri"/>
        <family val="2"/>
        <scheme val="minor"/>
      </rPr>
      <t>weken</t>
    </r>
  </si>
  <si>
    <r>
      <t xml:space="preserve">2                  </t>
    </r>
    <r>
      <rPr>
        <b/>
        <sz val="10"/>
        <color theme="9" tint="-0.499984740745262"/>
        <rFont val="Calibri"/>
        <family val="2"/>
        <scheme val="minor"/>
      </rPr>
      <t>op fles</t>
    </r>
  </si>
  <si>
    <t>Naar Kookketel</t>
  </si>
  <si>
    <t>Wort</t>
  </si>
  <si>
    <t>Maischwater</t>
  </si>
  <si>
    <t>SMAAKBELEVING EN AANBEVELINGEN</t>
  </si>
  <si>
    <t>1.</t>
  </si>
  <si>
    <t>2.</t>
  </si>
  <si>
    <t>Kleur:</t>
  </si>
  <si>
    <t>3.</t>
  </si>
  <si>
    <t>Helderheid:</t>
  </si>
  <si>
    <t xml:space="preserve">4. </t>
  </si>
  <si>
    <t>Koolzuur (belletjes):</t>
  </si>
  <si>
    <t>VISUELE IMPRESSIE:</t>
  </si>
  <si>
    <t>GEUR EN SMAAK:</t>
  </si>
  <si>
    <t>Alcohol:</t>
  </si>
  <si>
    <t>Body:</t>
  </si>
  <si>
    <t>4.</t>
  </si>
  <si>
    <t>Zoetigheid:</t>
  </si>
  <si>
    <t>5.</t>
  </si>
  <si>
    <t>Nasmaak:</t>
  </si>
  <si>
    <t xml:space="preserve">Schuimkraag en </t>
  </si>
  <si>
    <t>stabiliteit schuim:</t>
  </si>
  <si>
    <t>Effect evt. toevoegingen:</t>
  </si>
  <si>
    <t>Mondgevoel:</t>
  </si>
  <si>
    <t>AANBEVELINGEN BROUWPROCES:</t>
  </si>
  <si>
    <t>Mout:</t>
  </si>
  <si>
    <t>Kookproces:</t>
  </si>
  <si>
    <t>Toevoegingen:</t>
  </si>
  <si>
    <t>Gistproces:</t>
  </si>
  <si>
    <t>VERDERE OPMERKINGEN:</t>
  </si>
  <si>
    <t>Maischproces:</t>
  </si>
  <si>
    <t>Bier:</t>
  </si>
  <si>
    <t>zwak</t>
  </si>
  <si>
    <t>matig</t>
  </si>
  <si>
    <t>sterk</t>
  </si>
  <si>
    <t>aardbei/famboos/abrikoos</t>
  </si>
  <si>
    <t>ananas/banaan/peer/meloen</t>
  </si>
  <si>
    <t>appel/citrus/kers</t>
  </si>
  <si>
    <t>bos/vlier/zwarte bessen</t>
  </si>
  <si>
    <t xml:space="preserve">Geur: </t>
  </si>
  <si>
    <t>Smaak:</t>
  </si>
  <si>
    <t>Bo(c)kbier</t>
  </si>
  <si>
    <t>Bavaria Bok (ELC-brouwdag)</t>
  </si>
  <si>
    <t>Munchener</t>
  </si>
  <si>
    <t>Vienna</t>
  </si>
  <si>
    <t>Caramunch type 2</t>
  </si>
  <si>
    <t>Chocolademout</t>
  </si>
  <si>
    <t>Special B</t>
  </si>
  <si>
    <t>Hallertau Mittelfrüh</t>
  </si>
  <si>
    <t>Hallertau Hersbrücker</t>
  </si>
  <si>
    <t>Safbrew S-33</t>
  </si>
  <si>
    <t>korrel</t>
  </si>
  <si>
    <t>2 zakjes</t>
  </si>
  <si>
    <t xml:space="preserve">Spoelwater </t>
  </si>
  <si>
    <t>47 ⁰</t>
  </si>
  <si>
    <t>80⁰</t>
  </si>
  <si>
    <t>spoelwater vermeerdert tot 26 liter, sg laatste spoel-water 1015</t>
  </si>
  <si>
    <t xml:space="preserve">Sg in Kookketel warme meting </t>
  </si>
  <si>
    <t xml:space="preserve">2de stap eiwitrust: 52⁰ C - 20 minuten                                                      </t>
  </si>
  <si>
    <t>*  Hop: 20 g extra Hallertau Mittelfrüh vanwege betere schuimvorming</t>
  </si>
  <si>
    <t xml:space="preserve">* bij overvol gistvat waterslot via slang in fles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</si>
</sst>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3]d/mmm/yy;@"/>
    <numFmt numFmtId="166" formatCode="[$-413]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1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13" borderId="0" xfId="0" applyFont="1" applyFill="1" applyProtection="1"/>
    <xf numFmtId="0" fontId="9" fillId="4" borderId="0" xfId="0" applyFont="1" applyFill="1" applyAlignment="1" applyProtection="1">
      <alignment horizontal="center" wrapText="1"/>
    </xf>
    <xf numFmtId="0" fontId="3" fillId="13" borderId="0" xfId="0" applyFont="1" applyFill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11" fillId="0" borderId="0" xfId="0" applyFont="1" applyProtection="1"/>
    <xf numFmtId="0" fontId="3" fillId="0" borderId="0" xfId="0" applyFont="1" applyAlignment="1" applyProtection="1">
      <alignment horizontal="right"/>
    </xf>
    <xf numFmtId="165" fontId="15" fillId="12" borderId="15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5" fontId="9" fillId="0" borderId="13" xfId="0" applyNumberFormat="1" applyFont="1" applyBorder="1" applyAlignment="1" applyProtection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2" fillId="12" borderId="20" xfId="0" applyFont="1" applyFill="1" applyBorder="1" applyAlignment="1" applyProtection="1">
      <alignment horizontal="right"/>
      <protection locked="0"/>
    </xf>
    <xf numFmtId="2" fontId="2" fillId="12" borderId="13" xfId="0" applyNumberFormat="1" applyFont="1" applyFill="1" applyBorder="1" applyAlignment="1" applyProtection="1">
      <alignment horizontal="center"/>
    </xf>
    <xf numFmtId="1" fontId="14" fillId="11" borderId="15" xfId="0" applyNumberFormat="1" applyFont="1" applyFill="1" applyBorder="1" applyAlignment="1" applyProtection="1">
      <alignment horizontal="left"/>
      <protection locked="0"/>
    </xf>
    <xf numFmtId="0" fontId="16" fillId="11" borderId="13" xfId="0" applyFont="1" applyFill="1" applyBorder="1" applyAlignment="1" applyProtection="1">
      <alignment horizontal="left"/>
      <protection locked="0"/>
    </xf>
    <xf numFmtId="165" fontId="15" fillId="0" borderId="13" xfId="0" applyNumberFormat="1" applyFont="1" applyFill="1" applyBorder="1" applyAlignment="1" applyProtection="1">
      <alignment horizontal="center"/>
    </xf>
    <xf numFmtId="0" fontId="0" fillId="3" borderId="21" xfId="0" applyFill="1" applyBorder="1"/>
    <xf numFmtId="0" fontId="21" fillId="3" borderId="16" xfId="0" applyFont="1" applyFill="1" applyBorder="1"/>
    <xf numFmtId="0" fontId="21" fillId="3" borderId="20" xfId="0" applyFont="1" applyFill="1" applyBorder="1"/>
    <xf numFmtId="0" fontId="21" fillId="3" borderId="25" xfId="0" applyFont="1" applyFill="1" applyBorder="1"/>
    <xf numFmtId="0" fontId="0" fillId="0" borderId="17" xfId="0" applyBorder="1"/>
    <xf numFmtId="0" fontId="0" fillId="0" borderId="16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8" fillId="4" borderId="21" xfId="0" applyFont="1" applyFill="1" applyBorder="1"/>
    <xf numFmtId="0" fontId="18" fillId="4" borderId="15" xfId="0" applyFont="1" applyFill="1" applyBorder="1"/>
    <xf numFmtId="0" fontId="18" fillId="0" borderId="16" xfId="0" applyFont="1" applyBorder="1"/>
    <xf numFmtId="0" fontId="18" fillId="0" borderId="20" xfId="0" applyFont="1" applyBorder="1"/>
    <xf numFmtId="0" fontId="18" fillId="0" borderId="0" xfId="0" applyFont="1" applyBorder="1"/>
    <xf numFmtId="0" fontId="18" fillId="0" borderId="22" xfId="0" applyFont="1" applyBorder="1"/>
    <xf numFmtId="0" fontId="18" fillId="0" borderId="24" xfId="0" applyFont="1" applyBorder="1"/>
    <xf numFmtId="0" fontId="18" fillId="0" borderId="25" xfId="0" applyFont="1" applyBorder="1"/>
    <xf numFmtId="0" fontId="18" fillId="4" borderId="26" xfId="0" applyFont="1" applyFill="1" applyBorder="1"/>
    <xf numFmtId="0" fontId="18" fillId="4" borderId="17" xfId="0" applyFont="1" applyFill="1" applyBorder="1"/>
    <xf numFmtId="0" fontId="18" fillId="4" borderId="16" xfId="0" applyFont="1" applyFill="1" applyBorder="1"/>
    <xf numFmtId="0" fontId="18" fillId="4" borderId="20" xfId="0" applyFont="1" applyFill="1" applyBorder="1"/>
    <xf numFmtId="0" fontId="18" fillId="4" borderId="28" xfId="0" applyFont="1" applyFill="1" applyBorder="1"/>
    <xf numFmtId="0" fontId="18" fillId="4" borderId="23" xfId="0" applyFont="1" applyFill="1" applyBorder="1"/>
    <xf numFmtId="0" fontId="18" fillId="4" borderId="24" xfId="0" applyFont="1" applyFill="1" applyBorder="1"/>
    <xf numFmtId="0" fontId="18" fillId="4" borderId="25" xfId="0" applyFont="1" applyFill="1" applyBorder="1"/>
    <xf numFmtId="0" fontId="18" fillId="4" borderId="18" xfId="0" applyFont="1" applyFill="1" applyBorder="1"/>
    <xf numFmtId="0" fontId="18" fillId="4" borderId="0" xfId="0" applyFont="1" applyFill="1" applyBorder="1"/>
    <xf numFmtId="0" fontId="18" fillId="4" borderId="22" xfId="0" applyFont="1" applyFill="1" applyBorder="1"/>
    <xf numFmtId="0" fontId="18" fillId="4" borderId="27" xfId="0" applyFont="1" applyFill="1" applyBorder="1"/>
    <xf numFmtId="0" fontId="22" fillId="16" borderId="21" xfId="0" applyFont="1" applyFill="1" applyBorder="1"/>
    <xf numFmtId="0" fontId="22" fillId="16" borderId="15" xfId="0" applyFont="1" applyFill="1" applyBorder="1"/>
    <xf numFmtId="0" fontId="23" fillId="16" borderId="14" xfId="0" applyFont="1" applyFill="1" applyBorder="1"/>
    <xf numFmtId="0" fontId="23" fillId="16" borderId="21" xfId="0" applyFont="1" applyFill="1" applyBorder="1"/>
    <xf numFmtId="0" fontId="18" fillId="3" borderId="26" xfId="0" applyFont="1" applyFill="1" applyBorder="1"/>
    <xf numFmtId="0" fontId="18" fillId="3" borderId="16" xfId="0" applyFont="1" applyFill="1" applyBorder="1"/>
    <xf numFmtId="0" fontId="18" fillId="3" borderId="27" xfId="0" applyFont="1" applyFill="1" applyBorder="1"/>
    <xf numFmtId="0" fontId="18" fillId="3" borderId="24" xfId="0" applyFont="1" applyFill="1" applyBorder="1"/>
    <xf numFmtId="0" fontId="18" fillId="16" borderId="26" xfId="0" applyFont="1" applyFill="1" applyBorder="1"/>
    <xf numFmtId="0" fontId="18" fillId="16" borderId="17" xfId="0" applyFont="1" applyFill="1" applyBorder="1"/>
    <xf numFmtId="0" fontId="18" fillId="16" borderId="16" xfId="0" applyFont="1" applyFill="1" applyBorder="1"/>
    <xf numFmtId="0" fontId="18" fillId="16" borderId="20" xfId="0" applyFont="1" applyFill="1" applyBorder="1"/>
    <xf numFmtId="0" fontId="18" fillId="16" borderId="27" xfId="0" applyFont="1" applyFill="1" applyBorder="1"/>
    <xf numFmtId="0" fontId="18" fillId="16" borderId="23" xfId="0" applyFont="1" applyFill="1" applyBorder="1"/>
    <xf numFmtId="0" fontId="18" fillId="16" borderId="24" xfId="0" applyFont="1" applyFill="1" applyBorder="1"/>
    <xf numFmtId="0" fontId="0" fillId="16" borderId="25" xfId="0" applyFill="1" applyBorder="1"/>
    <xf numFmtId="0" fontId="18" fillId="16" borderId="25" xfId="0" applyFont="1" applyFill="1" applyBorder="1"/>
    <xf numFmtId="0" fontId="0" fillId="16" borderId="20" xfId="0" applyFill="1" applyBorder="1"/>
    <xf numFmtId="0" fontId="18" fillId="17" borderId="14" xfId="0" applyFont="1" applyFill="1" applyBorder="1"/>
    <xf numFmtId="0" fontId="18" fillId="17" borderId="21" xfId="0" applyFont="1" applyFill="1" applyBorder="1"/>
    <xf numFmtId="0" fontId="0" fillId="17" borderId="21" xfId="0" applyFill="1" applyBorder="1"/>
    <xf numFmtId="0" fontId="0" fillId="17" borderId="15" xfId="0" applyFill="1" applyBorder="1"/>
    <xf numFmtId="0" fontId="0" fillId="0" borderId="21" xfId="0" applyBorder="1"/>
    <xf numFmtId="0" fontId="0" fillId="0" borderId="15" xfId="0" applyBorder="1"/>
    <xf numFmtId="0" fontId="18" fillId="17" borderId="13" xfId="0" applyFont="1" applyFill="1" applyBorder="1"/>
    <xf numFmtId="0" fontId="18" fillId="17" borderId="27" xfId="0" applyFont="1" applyFill="1" applyBorder="1"/>
    <xf numFmtId="0" fontId="0" fillId="17" borderId="24" xfId="0" applyFill="1" applyBorder="1"/>
    <xf numFmtId="0" fontId="0" fillId="17" borderId="14" xfId="0" applyFill="1" applyBorder="1"/>
    <xf numFmtId="0" fontId="0" fillId="17" borderId="23" xfId="0" applyFill="1" applyBorder="1"/>
    <xf numFmtId="0" fontId="0" fillId="17" borderId="25" xfId="0" applyFill="1" applyBorder="1"/>
    <xf numFmtId="0" fontId="19" fillId="15" borderId="14" xfId="0" applyFont="1" applyFill="1" applyBorder="1"/>
    <xf numFmtId="0" fontId="20" fillId="15" borderId="21" xfId="0" applyFont="1" applyFill="1" applyBorder="1"/>
    <xf numFmtId="0" fontId="20" fillId="0" borderId="0" xfId="0" applyFont="1"/>
    <xf numFmtId="0" fontId="0" fillId="3" borderId="24" xfId="0" applyFill="1" applyBorder="1"/>
    <xf numFmtId="0" fontId="0" fillId="3" borderId="25" xfId="0" applyFill="1" applyBorder="1"/>
    <xf numFmtId="0" fontId="19" fillId="18" borderId="14" xfId="0" applyFont="1" applyFill="1" applyBorder="1"/>
    <xf numFmtId="0" fontId="20" fillId="18" borderId="21" xfId="0" applyFont="1" applyFill="1" applyBorder="1"/>
    <xf numFmtId="0" fontId="20" fillId="18" borderId="15" xfId="0" applyFont="1" applyFill="1" applyBorder="1"/>
    <xf numFmtId="0" fontId="18" fillId="0" borderId="26" xfId="0" applyFont="1" applyBorder="1"/>
    <xf numFmtId="0" fontId="18" fillId="0" borderId="28" xfId="0" applyFont="1" applyBorder="1"/>
    <xf numFmtId="0" fontId="18" fillId="0" borderId="27" xfId="0" applyFont="1" applyBorder="1"/>
    <xf numFmtId="0" fontId="18" fillId="4" borderId="13" xfId="0" applyFont="1" applyFill="1" applyBorder="1"/>
    <xf numFmtId="0" fontId="17" fillId="3" borderId="0" xfId="0" applyFont="1" applyFill="1" applyBorder="1"/>
    <xf numFmtId="0" fontId="20" fillId="3" borderId="22" xfId="0" applyFont="1" applyFill="1" applyBorder="1"/>
    <xf numFmtId="0" fontId="17" fillId="3" borderId="28" xfId="0" applyFont="1" applyFill="1" applyBorder="1"/>
    <xf numFmtId="0" fontId="19" fillId="4" borderId="20" xfId="0" applyFont="1" applyFill="1" applyBorder="1"/>
    <xf numFmtId="0" fontId="19" fillId="4" borderId="25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8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23" fillId="0" borderId="0" xfId="0" applyFont="1" applyFill="1" applyBorder="1"/>
    <xf numFmtId="0" fontId="22" fillId="0" borderId="0" xfId="0" applyFont="1" applyFill="1" applyBorder="1"/>
    <xf numFmtId="0" fontId="13" fillId="11" borderId="13" xfId="0" applyNumberFormat="1" applyFont="1" applyFill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</xf>
    <xf numFmtId="0" fontId="2" fillId="14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166" fontId="9" fillId="11" borderId="2" xfId="0" applyNumberFormat="1" applyFont="1" applyFill="1" applyBorder="1" applyAlignment="1" applyProtection="1">
      <alignment horizontal="center"/>
      <protection locked="0"/>
    </xf>
    <xf numFmtId="166" fontId="9" fillId="11" borderId="4" xfId="0" applyNumberFormat="1" applyFont="1" applyFill="1" applyBorder="1" applyAlignment="1" applyProtection="1">
      <alignment horizontal="center"/>
      <protection locked="0"/>
    </xf>
    <xf numFmtId="166" fontId="9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left" vertical="top" wrapText="1"/>
      <protection locked="0"/>
    </xf>
    <xf numFmtId="0" fontId="2" fillId="11" borderId="3" xfId="0" applyFont="1" applyFill="1" applyBorder="1" applyAlignment="1" applyProtection="1">
      <alignment horizontal="left" vertical="top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00"/>
      <color rgb="FFFF7D2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496955</xdr:colOff>
      <xdr:row>20</xdr:row>
      <xdr:rowOff>41413</xdr:rowOff>
    </xdr:from>
    <xdr:to>
      <xdr:col>6</xdr:col>
      <xdr:colOff>33130</xdr:colOff>
      <xdr:row>25</xdr:row>
      <xdr:rowOff>182216</xdr:rowOff>
    </xdr:to>
    <xdr:sp macro="" textlink="">
      <xdr:nvSpPr>
        <xdr:cNvPr id="8" name="Stroomdiagram: Samenvoe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01716" y="3495261"/>
          <a:ext cx="82827" cy="894520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6"/>
  <sheetViews>
    <sheetView tabSelected="1" zoomScale="145" zoomScaleNormal="145" workbookViewId="0">
      <selection activeCell="C47" sqref="C47:D47 C49:D50 F22:F23"/>
    </sheetView>
  </sheetViews>
  <sheetFormatPr defaultColWidth="9.140625" defaultRowHeight="12.75" x14ac:dyDescent="0.2"/>
  <cols>
    <col min="1" max="1" width="3.140625" style="4" customWidth="1"/>
    <col min="2" max="2" width="23.42578125" style="4" customWidth="1"/>
    <col min="3" max="4" width="7.7109375" style="4" customWidth="1"/>
    <col min="5" max="5" width="8.5703125" style="4" customWidth="1"/>
    <col min="6" max="6" width="8.140625" style="4" customWidth="1"/>
    <col min="7" max="7" width="20.42578125" style="4" customWidth="1"/>
    <col min="8" max="8" width="5.140625" style="4" customWidth="1"/>
    <col min="9" max="10" width="7.42578125" style="4" customWidth="1"/>
    <col min="11" max="11" width="9.140625" style="4"/>
    <col min="12" max="12" width="9.140625" style="4" customWidth="1"/>
    <col min="13" max="16384" width="9.140625" style="4"/>
  </cols>
  <sheetData>
    <row r="1" spans="1:10" ht="17.25" customHeight="1" thickBot="1" x14ac:dyDescent="0.25">
      <c r="A1" s="1"/>
      <c r="B1" s="179" t="s">
        <v>92</v>
      </c>
      <c r="C1" s="180"/>
      <c r="D1" s="2" t="s">
        <v>10</v>
      </c>
      <c r="E1" s="177" t="s">
        <v>91</v>
      </c>
      <c r="F1" s="178"/>
      <c r="G1" s="3" t="s">
        <v>32</v>
      </c>
      <c r="H1" s="174"/>
      <c r="I1" s="175"/>
      <c r="J1" s="176"/>
    </row>
    <row r="2" spans="1:10" ht="6.75" customHeight="1" thickBot="1" x14ac:dyDescent="0.25"/>
    <row r="3" spans="1:10" ht="13.5" thickBot="1" x14ac:dyDescent="0.25">
      <c r="B3" s="5" t="s">
        <v>11</v>
      </c>
      <c r="C3" s="47">
        <v>52</v>
      </c>
      <c r="D3" s="4" t="s">
        <v>4</v>
      </c>
      <c r="H3" s="6" t="s">
        <v>46</v>
      </c>
    </row>
    <row r="4" spans="1:10" ht="13.5" thickBot="1" x14ac:dyDescent="0.25">
      <c r="B4" s="5" t="s">
        <v>12</v>
      </c>
      <c r="C4" s="47">
        <v>22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7.4250000000000007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7">
        <v>1068</v>
      </c>
      <c r="D6" s="47">
        <v>1013</v>
      </c>
      <c r="E6" s="8" t="s">
        <v>23</v>
      </c>
      <c r="G6" s="5" t="s">
        <v>14</v>
      </c>
      <c r="H6" s="47"/>
      <c r="I6" s="47"/>
      <c r="J6" s="8" t="s">
        <v>23</v>
      </c>
    </row>
    <row r="7" spans="1:10" ht="13.5" thickBot="1" x14ac:dyDescent="0.25">
      <c r="B7" s="5" t="s">
        <v>15</v>
      </c>
      <c r="C7" s="47">
        <v>25</v>
      </c>
      <c r="D7" s="9" t="s">
        <v>16</v>
      </c>
      <c r="G7" s="5"/>
      <c r="H7" s="47"/>
      <c r="I7" s="4" t="s">
        <v>16</v>
      </c>
    </row>
    <row r="8" spans="1:10" ht="6.75" customHeight="1" x14ac:dyDescent="0.2"/>
    <row r="9" spans="1:10" ht="12.75" customHeight="1" thickBot="1" x14ac:dyDescent="0.25">
      <c r="A9" s="10"/>
      <c r="B9" s="11" t="s">
        <v>33</v>
      </c>
      <c r="C9" s="12" t="s">
        <v>7</v>
      </c>
      <c r="D9" s="13" t="s">
        <v>6</v>
      </c>
      <c r="E9" s="12" t="s">
        <v>4</v>
      </c>
      <c r="F9" s="14"/>
      <c r="G9" s="14" t="s">
        <v>27</v>
      </c>
      <c r="H9" s="14"/>
      <c r="I9" s="14"/>
      <c r="J9" s="14"/>
    </row>
    <row r="10" spans="1:10" ht="13.5" thickBot="1" x14ac:dyDescent="0.25">
      <c r="B10" s="48" t="s">
        <v>93</v>
      </c>
      <c r="C10" s="47">
        <v>5071</v>
      </c>
      <c r="D10" s="57">
        <f>IF($C$18=0,"",IF(C10/$C$18=0,"",C10/$C$18))</f>
        <v>0.70715381397294663</v>
      </c>
      <c r="E10" s="49">
        <v>16</v>
      </c>
      <c r="G10" s="181" t="s">
        <v>109</v>
      </c>
      <c r="H10" s="182"/>
      <c r="I10" s="182"/>
      <c r="J10" s="183"/>
    </row>
    <row r="11" spans="1:10" ht="13.5" thickBot="1" x14ac:dyDescent="0.25">
      <c r="B11" s="48" t="s">
        <v>94</v>
      </c>
      <c r="C11" s="47">
        <v>1014</v>
      </c>
      <c r="D11" s="57">
        <f t="shared" ref="D11:D17" si="0">IF($C$18=0,"",IF(C11/$C$18=0,"",C11/$C$18))</f>
        <v>0.14140287268163437</v>
      </c>
      <c r="E11" s="49">
        <v>6</v>
      </c>
      <c r="G11" s="184"/>
      <c r="H11" s="185"/>
      <c r="I11" s="185"/>
      <c r="J11" s="186"/>
    </row>
    <row r="12" spans="1:10" ht="13.5" thickBot="1" x14ac:dyDescent="0.25">
      <c r="B12" s="48" t="s">
        <v>95</v>
      </c>
      <c r="C12" s="47">
        <v>724</v>
      </c>
      <c r="D12" s="57">
        <f t="shared" si="0"/>
        <v>0.10096220889694603</v>
      </c>
      <c r="E12" s="49">
        <v>110</v>
      </c>
      <c r="G12" s="184"/>
      <c r="H12" s="185"/>
      <c r="I12" s="185"/>
      <c r="J12" s="186"/>
    </row>
    <row r="13" spans="1:10" ht="13.5" thickBot="1" x14ac:dyDescent="0.25">
      <c r="B13" s="48" t="s">
        <v>96</v>
      </c>
      <c r="C13" s="47">
        <v>181</v>
      </c>
      <c r="D13" s="57">
        <f t="shared" si="0"/>
        <v>2.5240552224236507E-2</v>
      </c>
      <c r="E13" s="49">
        <v>900</v>
      </c>
      <c r="G13" s="184"/>
      <c r="H13" s="185"/>
      <c r="I13" s="185"/>
      <c r="J13" s="186"/>
    </row>
    <row r="14" spans="1:10" ht="13.5" thickBot="1" x14ac:dyDescent="0.25">
      <c r="B14" s="48" t="s">
        <v>97</v>
      </c>
      <c r="C14" s="47">
        <v>181</v>
      </c>
      <c r="D14" s="57">
        <f t="shared" si="0"/>
        <v>2.5240552224236507E-2</v>
      </c>
      <c r="E14" s="49">
        <v>391</v>
      </c>
      <c r="G14" s="184"/>
      <c r="H14" s="185"/>
      <c r="I14" s="185"/>
      <c r="J14" s="186"/>
    </row>
    <row r="15" spans="1:10" ht="13.5" thickBot="1" x14ac:dyDescent="0.25">
      <c r="B15" s="48"/>
      <c r="C15" s="47"/>
      <c r="D15" s="57" t="str">
        <f t="shared" si="0"/>
        <v/>
      </c>
      <c r="E15" s="49"/>
      <c r="G15" s="184"/>
      <c r="H15" s="185"/>
      <c r="I15" s="185"/>
      <c r="J15" s="186"/>
    </row>
    <row r="16" spans="1:10" ht="13.5" thickBot="1" x14ac:dyDescent="0.25">
      <c r="B16" s="48"/>
      <c r="C16" s="47"/>
      <c r="D16" s="57" t="str">
        <f t="shared" si="0"/>
        <v/>
      </c>
      <c r="E16" s="49"/>
      <c r="G16" s="184"/>
      <c r="H16" s="185"/>
      <c r="I16" s="185"/>
      <c r="J16" s="186"/>
    </row>
    <row r="17" spans="1:12" ht="13.5" thickBot="1" x14ac:dyDescent="0.25">
      <c r="B17" s="48"/>
      <c r="C17" s="47"/>
      <c r="D17" s="57" t="str">
        <f t="shared" si="0"/>
        <v/>
      </c>
      <c r="E17" s="49"/>
      <c r="G17" s="184"/>
      <c r="H17" s="185"/>
      <c r="I17" s="185"/>
      <c r="J17" s="186"/>
    </row>
    <row r="18" spans="1:12" ht="13.5" thickBot="1" x14ac:dyDescent="0.25">
      <c r="B18" s="15" t="s">
        <v>0</v>
      </c>
      <c r="C18" s="7">
        <f>SUM(C10:C17)</f>
        <v>7171</v>
      </c>
      <c r="D18" s="57">
        <f t="shared" ref="D18" si="1">IF($C$18=0,"0",IF(C18/$C$18=0,"",C18/$C$18))</f>
        <v>1</v>
      </c>
      <c r="E18" s="16"/>
      <c r="G18" s="187"/>
      <c r="H18" s="188"/>
      <c r="I18" s="188"/>
      <c r="J18" s="189"/>
    </row>
    <row r="19" spans="1:12" ht="6.75" customHeight="1" x14ac:dyDescent="0.2"/>
    <row r="20" spans="1:12" ht="24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61" t="s">
        <v>31</v>
      </c>
      <c r="G20" s="18" t="s">
        <v>26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0" t="s">
        <v>98</v>
      </c>
      <c r="C21" s="58">
        <v>19</v>
      </c>
      <c r="D21" s="73">
        <v>2.5</v>
      </c>
      <c r="E21" s="53">
        <v>80</v>
      </c>
      <c r="F21" s="54">
        <v>90</v>
      </c>
      <c r="G21" s="50"/>
      <c r="H21" s="49"/>
      <c r="I21" s="49"/>
      <c r="J21" s="21" t="str">
        <f>IFERROR(D21*E21/I21,"-")</f>
        <v>-</v>
      </c>
    </row>
    <row r="22" spans="1:12" ht="15" customHeight="1" thickBot="1" x14ac:dyDescent="0.25">
      <c r="B22" s="50" t="s">
        <v>99</v>
      </c>
      <c r="C22" s="58">
        <v>2</v>
      </c>
      <c r="D22" s="73">
        <v>2.2999999999999998</v>
      </c>
      <c r="E22" s="53">
        <v>20</v>
      </c>
      <c r="F22" s="54">
        <v>15</v>
      </c>
      <c r="G22" s="50"/>
      <c r="H22" s="49"/>
      <c r="I22" s="49"/>
      <c r="J22" s="21" t="str">
        <f>IFERROR(D22*E22/I22,"-")</f>
        <v>-</v>
      </c>
    </row>
    <row r="23" spans="1:12" s="22" customFormat="1" ht="15" customHeight="1" thickBot="1" x14ac:dyDescent="0.3">
      <c r="B23" s="52"/>
      <c r="C23" s="58"/>
      <c r="D23" s="73"/>
      <c r="E23" s="53"/>
      <c r="F23" s="54"/>
      <c r="G23" s="52"/>
      <c r="H23" s="58"/>
      <c r="I23" s="58"/>
      <c r="J23" s="23" t="str">
        <f t="shared" ref="J23:J26" si="2">IFERROR(D23*E23/I23,"-")</f>
        <v>-</v>
      </c>
      <c r="L23" s="24"/>
    </row>
    <row r="24" spans="1:12" ht="14.25" customHeight="1" thickBot="1" x14ac:dyDescent="0.25">
      <c r="B24" s="50"/>
      <c r="C24" s="58"/>
      <c r="D24" s="73"/>
      <c r="E24" s="53"/>
      <c r="F24" s="54"/>
      <c r="G24" s="50"/>
      <c r="H24" s="49"/>
      <c r="I24" s="49"/>
      <c r="J24" s="23" t="str">
        <f t="shared" si="2"/>
        <v>-</v>
      </c>
    </row>
    <row r="25" spans="1:12" ht="14.25" customHeight="1" thickBot="1" x14ac:dyDescent="0.25">
      <c r="B25" s="50"/>
      <c r="C25" s="58"/>
      <c r="D25" s="73"/>
      <c r="E25" s="53"/>
      <c r="F25" s="54"/>
      <c r="G25" s="50"/>
      <c r="H25" s="49"/>
      <c r="I25" s="49"/>
      <c r="J25" s="23" t="str">
        <f t="shared" si="2"/>
        <v>-</v>
      </c>
    </row>
    <row r="26" spans="1:12" ht="14.25" customHeight="1" thickBot="1" x14ac:dyDescent="0.25">
      <c r="B26" s="50"/>
      <c r="C26" s="58"/>
      <c r="D26" s="73"/>
      <c r="E26" s="53"/>
      <c r="F26" s="54"/>
      <c r="G26" s="50"/>
      <c r="H26" s="49"/>
      <c r="I26" s="49"/>
      <c r="J26" s="23" t="str">
        <f t="shared" si="2"/>
        <v>-</v>
      </c>
    </row>
    <row r="27" spans="1:12" ht="6.75" customHeight="1" x14ac:dyDescent="0.2">
      <c r="J27" s="25"/>
    </row>
    <row r="28" spans="1:12" ht="23.25" thickBot="1" x14ac:dyDescent="0.25">
      <c r="A28" s="26"/>
      <c r="B28" s="27" t="s">
        <v>17</v>
      </c>
      <c r="C28" s="59" t="s">
        <v>18</v>
      </c>
      <c r="D28" s="28" t="s">
        <v>19</v>
      </c>
      <c r="E28" s="29"/>
      <c r="F28" s="26"/>
      <c r="G28" s="26" t="s">
        <v>27</v>
      </c>
      <c r="H28" s="26"/>
      <c r="I28" s="26"/>
      <c r="J28" s="26"/>
    </row>
    <row r="29" spans="1:12" ht="13.5" thickBot="1" x14ac:dyDescent="0.25">
      <c r="B29" s="55" t="s">
        <v>100</v>
      </c>
      <c r="C29" s="49" t="s">
        <v>102</v>
      </c>
      <c r="D29" s="49" t="s">
        <v>101</v>
      </c>
      <c r="G29" s="194"/>
      <c r="H29" s="195"/>
      <c r="I29" s="195"/>
      <c r="J29" s="196"/>
    </row>
    <row r="30" spans="1:12" ht="6.75" customHeight="1" x14ac:dyDescent="0.2"/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27</v>
      </c>
      <c r="H31" s="30"/>
      <c r="I31" s="30"/>
      <c r="J31" s="30"/>
    </row>
    <row r="32" spans="1:12" x14ac:dyDescent="0.2">
      <c r="B32" s="50" t="s">
        <v>53</v>
      </c>
      <c r="C32" s="49">
        <v>20</v>
      </c>
      <c r="D32" s="51" t="s">
        <v>104</v>
      </c>
      <c r="E32" s="33" t="s">
        <v>30</v>
      </c>
      <c r="G32" s="181" t="s">
        <v>106</v>
      </c>
      <c r="H32" s="182"/>
      <c r="I32" s="182"/>
      <c r="J32" s="183"/>
    </row>
    <row r="33" spans="1:10" x14ac:dyDescent="0.2">
      <c r="B33" s="50" t="s">
        <v>103</v>
      </c>
      <c r="C33" s="49">
        <v>17.66</v>
      </c>
      <c r="D33" s="56" t="s">
        <v>105</v>
      </c>
      <c r="E33" s="33" t="s">
        <v>30</v>
      </c>
      <c r="G33" s="184"/>
      <c r="H33" s="185"/>
      <c r="I33" s="185"/>
      <c r="J33" s="186"/>
    </row>
    <row r="34" spans="1:10" ht="13.5" thickBot="1" x14ac:dyDescent="0.25">
      <c r="B34" s="77" t="s">
        <v>47</v>
      </c>
      <c r="C34" s="78">
        <f>IF(C18=0,"",C32/C18*1000)</f>
        <v>2.7890112954957469</v>
      </c>
      <c r="D34" s="76" t="s">
        <v>48</v>
      </c>
      <c r="E34" s="8"/>
      <c r="G34" s="187"/>
      <c r="H34" s="188"/>
      <c r="I34" s="188"/>
      <c r="J34" s="189"/>
    </row>
    <row r="35" spans="1:10" ht="6.75" customHeight="1" x14ac:dyDescent="0.2">
      <c r="D35" s="6"/>
    </row>
    <row r="36" spans="1:10" ht="13.5" thickBot="1" x14ac:dyDescent="0.25">
      <c r="A36" s="34"/>
      <c r="B36" s="35" t="s">
        <v>2</v>
      </c>
      <c r="C36" s="34" t="s">
        <v>22</v>
      </c>
      <c r="D36" s="36"/>
      <c r="E36" s="36" t="s">
        <v>28</v>
      </c>
      <c r="F36" s="36"/>
      <c r="G36" s="34" t="s">
        <v>27</v>
      </c>
      <c r="H36" s="34"/>
      <c r="I36" s="34"/>
      <c r="J36" s="34"/>
    </row>
    <row r="37" spans="1:10" ht="13.5" thickBot="1" x14ac:dyDescent="0.25">
      <c r="B37" s="50" t="s">
        <v>37</v>
      </c>
      <c r="C37" s="49">
        <v>45</v>
      </c>
      <c r="D37" s="37" t="s">
        <v>30</v>
      </c>
      <c r="E37" s="47">
        <v>15</v>
      </c>
      <c r="G37" s="181" t="s">
        <v>108</v>
      </c>
      <c r="H37" s="182"/>
      <c r="I37" s="182"/>
      <c r="J37" s="183"/>
    </row>
    <row r="38" spans="1:10" ht="13.5" thickBot="1" x14ac:dyDescent="0.25">
      <c r="B38" s="50" t="s">
        <v>35</v>
      </c>
      <c r="C38" s="49">
        <v>67</v>
      </c>
      <c r="D38" s="37" t="s">
        <v>30</v>
      </c>
      <c r="E38" s="47">
        <v>45</v>
      </c>
      <c r="G38" s="184"/>
      <c r="H38" s="185"/>
      <c r="I38" s="185"/>
      <c r="J38" s="186"/>
    </row>
    <row r="39" spans="1:10" ht="13.5" thickBot="1" x14ac:dyDescent="0.25">
      <c r="B39" s="50" t="s">
        <v>36</v>
      </c>
      <c r="C39" s="49">
        <v>72</v>
      </c>
      <c r="D39" s="37" t="s">
        <v>30</v>
      </c>
      <c r="E39" s="47">
        <v>10</v>
      </c>
      <c r="G39" s="184"/>
      <c r="H39" s="185"/>
      <c r="I39" s="185"/>
      <c r="J39" s="186"/>
    </row>
    <row r="40" spans="1:10" ht="13.5" thickBot="1" x14ac:dyDescent="0.25">
      <c r="B40" s="50" t="s">
        <v>24</v>
      </c>
      <c r="C40" s="49">
        <v>78</v>
      </c>
      <c r="D40" s="37" t="s">
        <v>30</v>
      </c>
      <c r="E40" s="47">
        <v>5</v>
      </c>
      <c r="G40" s="187"/>
      <c r="H40" s="188"/>
      <c r="I40" s="188"/>
      <c r="J40" s="189"/>
    </row>
    <row r="41" spans="1:10" ht="6.75" customHeight="1" x14ac:dyDescent="0.2"/>
    <row r="42" spans="1:10" ht="13.5" thickBot="1" x14ac:dyDescent="0.25">
      <c r="A42" s="38"/>
      <c r="B42" s="39" t="s">
        <v>51</v>
      </c>
      <c r="C42" s="40"/>
      <c r="D42" s="40"/>
      <c r="E42" s="38"/>
      <c r="F42" s="40"/>
      <c r="G42" s="38" t="s">
        <v>27</v>
      </c>
      <c r="H42" s="38"/>
      <c r="I42" s="38"/>
      <c r="J42" s="38"/>
    </row>
    <row r="43" spans="1:10" x14ac:dyDescent="0.2">
      <c r="B43" s="50" t="s">
        <v>52</v>
      </c>
      <c r="C43" s="49">
        <v>33</v>
      </c>
      <c r="D43" s="4" t="s">
        <v>21</v>
      </c>
      <c r="G43" s="181"/>
      <c r="H43" s="182"/>
      <c r="I43" s="182"/>
      <c r="J43" s="183"/>
    </row>
    <row r="44" spans="1:10" ht="13.5" thickBot="1" x14ac:dyDescent="0.25">
      <c r="B44" s="50" t="s">
        <v>107</v>
      </c>
      <c r="C44" s="49">
        <v>1060</v>
      </c>
      <c r="G44" s="187"/>
      <c r="H44" s="188"/>
      <c r="I44" s="188"/>
      <c r="J44" s="189"/>
    </row>
    <row r="45" spans="1:10" ht="6.75" customHeight="1" x14ac:dyDescent="0.2">
      <c r="C45" s="6"/>
    </row>
    <row r="46" spans="1:10" ht="13.5" thickBot="1" x14ac:dyDescent="0.25">
      <c r="A46" s="41"/>
      <c r="B46" s="42" t="s">
        <v>3</v>
      </c>
      <c r="C46" s="193" t="s">
        <v>29</v>
      </c>
      <c r="D46" s="193"/>
      <c r="E46" s="41"/>
      <c r="F46" s="43"/>
      <c r="G46" s="41" t="s">
        <v>27</v>
      </c>
      <c r="H46" s="41"/>
      <c r="I46" s="41"/>
      <c r="J46" s="41"/>
    </row>
    <row r="47" spans="1:10" ht="13.5" thickBot="1" x14ac:dyDescent="0.25">
      <c r="B47" s="44" t="s">
        <v>25</v>
      </c>
      <c r="C47" s="191">
        <v>90</v>
      </c>
      <c r="D47" s="192"/>
      <c r="G47" s="181" t="s">
        <v>110</v>
      </c>
      <c r="H47" s="182"/>
      <c r="I47" s="182"/>
      <c r="J47" s="183"/>
    </row>
    <row r="48" spans="1:10" ht="13.5" thickBot="1" x14ac:dyDescent="0.25">
      <c r="A48" s="5"/>
      <c r="C48" s="190" t="s">
        <v>34</v>
      </c>
      <c r="D48" s="190"/>
      <c r="G48" s="184"/>
      <c r="H48" s="185"/>
      <c r="I48" s="185"/>
      <c r="J48" s="186"/>
    </row>
    <row r="49" spans="1:15" ht="13.5" thickBot="1" x14ac:dyDescent="0.25">
      <c r="B49" s="44" t="str">
        <f>IF(G21="",IF(B21="","",B21),G21)</f>
        <v>Hallertau Mittelfrüh</v>
      </c>
      <c r="C49" s="170">
        <f>IF(F21="","-",$C$47-F21)</f>
        <v>0</v>
      </c>
      <c r="D49" s="171"/>
      <c r="G49" s="184"/>
      <c r="H49" s="185"/>
      <c r="I49" s="185"/>
      <c r="J49" s="186"/>
    </row>
    <row r="50" spans="1:15" ht="13.5" thickBot="1" x14ac:dyDescent="0.25">
      <c r="B50" s="44" t="str">
        <f>IF(G22="",IF(B22="","",B22),G22)</f>
        <v>Hallertau Hersbrücker</v>
      </c>
      <c r="C50" s="170">
        <f>IF(F22=F21,IF(F22="","-","samen met vorige"),IF(F22="",IF(SUM($C$49:C49)=$C$47,"-","Resttijd "&amp;$C$47-SUM($C$49:C49)),F21-F22))</f>
        <v>75</v>
      </c>
      <c r="D50" s="171"/>
      <c r="G50" s="184"/>
      <c r="H50" s="185"/>
      <c r="I50" s="185"/>
      <c r="J50" s="186"/>
    </row>
    <row r="51" spans="1:15" ht="13.5" thickBot="1" x14ac:dyDescent="0.25">
      <c r="B51" s="44" t="str">
        <f>IF(G23="",IF(B23="","",B23),G23)</f>
        <v/>
      </c>
      <c r="C51" s="170" t="str">
        <f>IF(F23=F22,IF(F23="","-","samen met vorige"),IF(F23="",IF(SUM($C$49:C50)=$C$47,"-","Resttijd "&amp;$C$47-SUM($C$49:C50)),F22-F23))</f>
        <v>Resttijd 15</v>
      </c>
      <c r="D51" s="171"/>
      <c r="G51" s="184"/>
      <c r="H51" s="185"/>
      <c r="I51" s="185"/>
      <c r="J51" s="186"/>
      <c r="L51" s="172"/>
      <c r="M51" s="172"/>
      <c r="N51" s="172"/>
      <c r="O51" s="172"/>
    </row>
    <row r="52" spans="1:15" ht="13.5" thickBot="1" x14ac:dyDescent="0.25">
      <c r="B52" s="44" t="str">
        <f>IF(G24="",IF(B24="","",B24),G24)</f>
        <v/>
      </c>
      <c r="C52" s="170" t="str">
        <f>IF(F24=F23,IF(F24="","-","samen met vorige"),IF(F24="",IF(SUM($C$49:C51)=$C$47,"-","Resttijd "&amp;$C$47-SUM($C$49:C51)),F23-F24))</f>
        <v>-</v>
      </c>
      <c r="D52" s="171"/>
      <c r="G52" s="184"/>
      <c r="H52" s="185"/>
      <c r="I52" s="185"/>
      <c r="J52" s="186"/>
    </row>
    <row r="53" spans="1:15" ht="13.5" thickBot="1" x14ac:dyDescent="0.25">
      <c r="B53" s="44" t="str">
        <f>IF(G26="",IF(B26="","",B26),G26)</f>
        <v/>
      </c>
      <c r="C53" s="170" t="str">
        <f>IF(F26=F24,IF(F26="","-","samen met vorige"),IF(F26="",IF(SUM($C$49:C52)=$C$47,"-","Resttijd "&amp;$C$47-SUM($C$49:C52)),F24-F26))</f>
        <v>-</v>
      </c>
      <c r="D53" s="171"/>
      <c r="G53" s="184"/>
      <c r="H53" s="185"/>
      <c r="I53" s="185"/>
      <c r="J53" s="186"/>
    </row>
    <row r="54" spans="1:15" ht="13.5" thickBot="1" x14ac:dyDescent="0.25">
      <c r="B54" s="44" t="str">
        <f>IF(G27="",IF(B27="","",B27),G27)</f>
        <v/>
      </c>
      <c r="C54" s="170" t="str">
        <f>IF(F27=F25,IF(F27="","-","samen met vorige"),IF(F27="",IF(SUM($C$49:C53)=$C$47,"-","Resttijd "&amp;$C$47-SUM($C$49:C53)),F25-F27))</f>
        <v>-</v>
      </c>
      <c r="D54" s="171"/>
      <c r="G54" s="184"/>
      <c r="H54" s="185"/>
      <c r="I54" s="185"/>
      <c r="J54" s="186"/>
    </row>
    <row r="55" spans="1:15" ht="13.5" thickBot="1" x14ac:dyDescent="0.25">
      <c r="B55" s="74"/>
      <c r="C55" s="170" t="str">
        <f>IF(F28=F26,IF(F28="","-","samen met vorige"),IF(F28="",IF(SUM($C$49:C54)=$C$47,"-","Resttijd "&amp;$C$47-SUM($C$49:C54)),F26-F28))</f>
        <v>-</v>
      </c>
      <c r="D55" s="171"/>
      <c r="G55" s="187"/>
      <c r="H55" s="188"/>
      <c r="I55" s="188"/>
      <c r="J55" s="189"/>
    </row>
    <row r="56" spans="1:15" ht="6" customHeight="1" x14ac:dyDescent="0.2">
      <c r="B56" s="45"/>
      <c r="C56" s="46"/>
      <c r="D56" s="46"/>
    </row>
    <row r="57" spans="1:15" x14ac:dyDescent="0.2">
      <c r="A57" s="60"/>
      <c r="B57" s="62" t="s">
        <v>38</v>
      </c>
      <c r="C57" s="60"/>
      <c r="D57" s="60"/>
      <c r="E57" s="60"/>
      <c r="F57" s="60"/>
      <c r="G57" s="60"/>
      <c r="H57" s="60"/>
      <c r="I57" s="60"/>
      <c r="J57" s="60"/>
    </row>
    <row r="58" spans="1:15" x14ac:dyDescent="0.2">
      <c r="B58" s="66" t="s">
        <v>43</v>
      </c>
      <c r="C58" s="71" t="s">
        <v>44</v>
      </c>
      <c r="D58" s="68">
        <v>1</v>
      </c>
      <c r="E58" s="173" t="s">
        <v>50</v>
      </c>
      <c r="F58" s="173"/>
    </row>
    <row r="59" spans="1:15" x14ac:dyDescent="0.2">
      <c r="D59" s="80">
        <v>7</v>
      </c>
      <c r="E59" s="167">
        <v>20</v>
      </c>
      <c r="F59" s="79">
        <v>6</v>
      </c>
      <c r="G59" s="63" t="s">
        <v>40</v>
      </c>
      <c r="H59" s="50"/>
    </row>
    <row r="60" spans="1:15" x14ac:dyDescent="0.2">
      <c r="C60" s="168" t="s">
        <v>49</v>
      </c>
      <c r="D60" s="168"/>
      <c r="E60" s="168"/>
      <c r="F60" s="168"/>
      <c r="G60" s="64" t="s">
        <v>39</v>
      </c>
      <c r="H60" s="50">
        <v>4</v>
      </c>
      <c r="I60" s="65" t="s">
        <v>7</v>
      </c>
    </row>
    <row r="61" spans="1:15" ht="15" customHeight="1" x14ac:dyDescent="0.2">
      <c r="C61" s="72" t="str">
        <f>IF(H1="","",H1)</f>
        <v/>
      </c>
      <c r="D61" s="81" t="str">
        <f>IF(C61="","",C61+D59)</f>
        <v/>
      </c>
      <c r="E61" s="81"/>
      <c r="F61" s="67"/>
    </row>
    <row r="62" spans="1:15" x14ac:dyDescent="0.2">
      <c r="E62" s="75" t="s">
        <v>41</v>
      </c>
      <c r="F62" s="75" t="s">
        <v>42</v>
      </c>
    </row>
    <row r="63" spans="1:15" ht="6" customHeight="1" x14ac:dyDescent="0.2"/>
    <row r="64" spans="1:15" x14ac:dyDescent="0.2">
      <c r="A64" s="169" t="s">
        <v>45</v>
      </c>
      <c r="B64" s="169"/>
      <c r="C64" s="169"/>
      <c r="D64" s="169"/>
      <c r="E64" s="169"/>
      <c r="F64" s="169"/>
      <c r="G64" s="169"/>
      <c r="H64" s="169"/>
      <c r="I64" s="169"/>
      <c r="J64" s="169"/>
    </row>
    <row r="66" spans="4:6" x14ac:dyDescent="0.2">
      <c r="D66" s="68"/>
      <c r="E66" s="69"/>
      <c r="F66" s="70"/>
    </row>
  </sheetData>
  <sheetProtection algorithmName="SHA-512" hashValue="4f6K8kPI7oZPrJmPvHALTLOXPxfU3V8ARXKdlGuGLA+wg51JL6QcgYagyRXFeXZtUCRCgMQJJlISOjYzlrhCTg==" saltValue="g6emQMah7z5Lp02c94z3Ag==" spinCount="100000" sheet="1" objects="1" scenarios="1"/>
  <mergeCells count="23">
    <mergeCell ref="L51:O51"/>
    <mergeCell ref="E58:F58"/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9:J29"/>
    <mergeCell ref="G37:J40"/>
    <mergeCell ref="G43:J44"/>
    <mergeCell ref="G47:J55"/>
    <mergeCell ref="C60:F60"/>
    <mergeCell ref="A64:J64"/>
    <mergeCell ref="C50:D50"/>
    <mergeCell ref="C51:D51"/>
    <mergeCell ref="C52:D52"/>
    <mergeCell ref="C55:D55"/>
    <mergeCell ref="C53:D53"/>
    <mergeCell ref="C54:D54"/>
  </mergeCells>
  <pageMargins left="0.23622047244094491" right="0.23622047244094491" top="0.19685039370078741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4"/>
  <sheetViews>
    <sheetView topLeftCell="A21" workbookViewId="0">
      <selection activeCell="P36" sqref="P36"/>
    </sheetView>
  </sheetViews>
  <sheetFormatPr defaultRowHeight="15" x14ac:dyDescent="0.25"/>
  <cols>
    <col min="1" max="1" width="3.42578125" customWidth="1"/>
    <col min="4" max="4" width="11.140625" customWidth="1"/>
  </cols>
  <sheetData>
    <row r="1" spans="1:11" ht="19.5" x14ac:dyDescent="0.4">
      <c r="A1" s="142" t="s">
        <v>54</v>
      </c>
      <c r="B1" s="143"/>
      <c r="C1" s="143"/>
      <c r="D1" s="143"/>
      <c r="E1" s="143"/>
      <c r="F1" s="143"/>
      <c r="G1" s="147" t="s">
        <v>81</v>
      </c>
      <c r="H1" s="148"/>
      <c r="I1" s="148"/>
      <c r="J1" s="149"/>
      <c r="K1" s="144"/>
    </row>
    <row r="2" spans="1:11" ht="19.5" x14ac:dyDescent="0.4">
      <c r="A2" s="116" t="s">
        <v>62</v>
      </c>
      <c r="B2" s="117"/>
      <c r="C2" s="117"/>
      <c r="D2" s="83"/>
      <c r="E2" s="82"/>
      <c r="F2" s="82"/>
      <c r="G2" s="145"/>
      <c r="H2" s="145"/>
      <c r="I2" s="145"/>
      <c r="J2" s="146"/>
    </row>
    <row r="3" spans="1:11" ht="19.5" x14ac:dyDescent="0.4">
      <c r="A3" s="116" t="s">
        <v>55</v>
      </c>
      <c r="B3" s="117" t="s">
        <v>70</v>
      </c>
      <c r="C3" s="117"/>
      <c r="D3" s="84"/>
      <c r="E3" s="86"/>
      <c r="F3" s="87"/>
      <c r="G3" s="87"/>
      <c r="H3" s="87"/>
      <c r="I3" s="87"/>
      <c r="J3" s="88"/>
    </row>
    <row r="4" spans="1:11" ht="19.5" x14ac:dyDescent="0.4">
      <c r="A4" s="118"/>
      <c r="B4" s="119" t="s">
        <v>71</v>
      </c>
      <c r="C4" s="119"/>
      <c r="D4" s="85"/>
      <c r="E4" s="89"/>
      <c r="F4" s="90"/>
      <c r="G4" s="90"/>
      <c r="H4" s="90"/>
      <c r="I4" s="90"/>
      <c r="J4" s="91"/>
    </row>
    <row r="5" spans="1:11" ht="19.5" x14ac:dyDescent="0.4">
      <c r="A5" s="116" t="s">
        <v>56</v>
      </c>
      <c r="B5" s="117" t="s">
        <v>57</v>
      </c>
      <c r="C5" s="117"/>
      <c r="D5" s="84"/>
      <c r="E5" s="86"/>
      <c r="F5" s="87"/>
      <c r="G5" s="87"/>
      <c r="H5" s="87"/>
      <c r="I5" s="87"/>
      <c r="J5" s="88"/>
    </row>
    <row r="6" spans="1:11" ht="19.5" x14ac:dyDescent="0.4">
      <c r="A6" s="118"/>
      <c r="B6" s="119"/>
      <c r="C6" s="119"/>
      <c r="D6" s="85"/>
      <c r="E6" s="89"/>
      <c r="F6" s="90"/>
      <c r="G6" s="90"/>
      <c r="H6" s="90"/>
      <c r="I6" s="90"/>
      <c r="J6" s="91"/>
    </row>
    <row r="7" spans="1:11" ht="19.5" x14ac:dyDescent="0.4">
      <c r="A7" s="116" t="s">
        <v>58</v>
      </c>
      <c r="B7" s="117" t="s">
        <v>59</v>
      </c>
      <c r="C7" s="117"/>
      <c r="D7" s="84"/>
      <c r="E7" s="86"/>
      <c r="F7" s="87"/>
      <c r="G7" s="87"/>
      <c r="H7" s="87"/>
      <c r="I7" s="87"/>
      <c r="J7" s="88"/>
    </row>
    <row r="8" spans="1:11" ht="19.5" x14ac:dyDescent="0.4">
      <c r="A8" s="118"/>
      <c r="B8" s="119"/>
      <c r="C8" s="119"/>
      <c r="D8" s="85"/>
      <c r="E8" s="89"/>
      <c r="F8" s="90"/>
      <c r="G8" s="90"/>
      <c r="H8" s="90"/>
      <c r="I8" s="90"/>
      <c r="J8" s="91"/>
    </row>
    <row r="9" spans="1:11" ht="19.5" x14ac:dyDescent="0.4">
      <c r="A9" s="116" t="s">
        <v>60</v>
      </c>
      <c r="B9" s="117" t="s">
        <v>61</v>
      </c>
      <c r="C9" s="117"/>
      <c r="D9" s="84"/>
      <c r="E9" s="86"/>
      <c r="F9" s="87"/>
      <c r="G9" s="87"/>
      <c r="H9" s="87"/>
      <c r="I9" s="87"/>
      <c r="J9" s="88"/>
    </row>
    <row r="10" spans="1:11" ht="15.75" x14ac:dyDescent="0.25">
      <c r="A10" s="156"/>
      <c r="B10" s="154"/>
      <c r="C10" s="154"/>
      <c r="D10" s="155"/>
      <c r="E10" s="89"/>
      <c r="F10" s="90"/>
      <c r="G10" s="90"/>
      <c r="H10" s="90"/>
      <c r="I10" s="90"/>
      <c r="J10" s="91"/>
    </row>
    <row r="11" spans="1:11" ht="19.5" x14ac:dyDescent="0.4">
      <c r="A11" s="101" t="s">
        <v>63</v>
      </c>
      <c r="B11" s="102"/>
      <c r="C11" s="102"/>
      <c r="D11" s="157"/>
      <c r="E11" s="92" t="s">
        <v>89</v>
      </c>
      <c r="F11" s="92"/>
      <c r="G11" s="93"/>
      <c r="H11" s="92" t="s">
        <v>90</v>
      </c>
      <c r="I11" s="92"/>
      <c r="J11" s="93"/>
    </row>
    <row r="12" spans="1:11" ht="19.5" x14ac:dyDescent="0.4">
      <c r="A12" s="105"/>
      <c r="B12" s="106"/>
      <c r="C12" s="106"/>
      <c r="D12" s="158"/>
      <c r="E12" s="92" t="s">
        <v>82</v>
      </c>
      <c r="F12" s="153" t="s">
        <v>83</v>
      </c>
      <c r="G12" s="93" t="s">
        <v>84</v>
      </c>
      <c r="H12" s="92" t="s">
        <v>82</v>
      </c>
      <c r="I12" s="153" t="s">
        <v>83</v>
      </c>
      <c r="J12" s="93" t="s">
        <v>84</v>
      </c>
    </row>
    <row r="13" spans="1:11" ht="18" x14ac:dyDescent="0.35">
      <c r="A13" s="104">
        <v>1</v>
      </c>
      <c r="B13" s="108" t="s">
        <v>85</v>
      </c>
      <c r="C13" s="109"/>
      <c r="D13" s="110"/>
      <c r="E13" s="150"/>
      <c r="F13" s="94"/>
      <c r="G13" s="150"/>
      <c r="H13" s="150"/>
      <c r="I13" s="94"/>
      <c r="J13" s="150"/>
    </row>
    <row r="14" spans="1:11" ht="18" x14ac:dyDescent="0.35">
      <c r="A14" s="104"/>
      <c r="B14" s="108" t="s">
        <v>86</v>
      </c>
      <c r="C14" s="109"/>
      <c r="D14" s="110"/>
      <c r="E14" s="151"/>
      <c r="F14" s="96"/>
      <c r="G14" s="151"/>
      <c r="H14" s="151"/>
      <c r="I14" s="96"/>
      <c r="J14" s="151"/>
    </row>
    <row r="15" spans="1:11" ht="18" x14ac:dyDescent="0.35">
      <c r="A15" s="104"/>
      <c r="B15" s="108" t="s">
        <v>87</v>
      </c>
      <c r="C15" s="109"/>
      <c r="D15" s="110"/>
      <c r="E15" s="151"/>
      <c r="F15" s="96"/>
      <c r="G15" s="151"/>
      <c r="H15" s="151"/>
      <c r="I15" s="96"/>
      <c r="J15" s="151"/>
    </row>
    <row r="16" spans="1:11" ht="18" x14ac:dyDescent="0.35">
      <c r="A16" s="111"/>
      <c r="B16" s="105" t="s">
        <v>88</v>
      </c>
      <c r="C16" s="106"/>
      <c r="D16" s="107"/>
      <c r="E16" s="152"/>
      <c r="F16" s="98"/>
      <c r="G16" s="152"/>
      <c r="H16" s="152"/>
      <c r="I16" s="98"/>
      <c r="J16" s="152"/>
    </row>
    <row r="17" spans="1:10" ht="18" x14ac:dyDescent="0.35">
      <c r="A17" s="104">
        <v>2</v>
      </c>
      <c r="B17" s="108" t="s">
        <v>72</v>
      </c>
      <c r="C17" s="109"/>
      <c r="D17" s="110"/>
      <c r="E17" s="96"/>
      <c r="F17" s="96"/>
      <c r="G17" s="96"/>
      <c r="H17" s="96"/>
      <c r="I17" s="96"/>
      <c r="J17" s="97"/>
    </row>
    <row r="18" spans="1:10" ht="18" x14ac:dyDescent="0.35">
      <c r="A18" s="111"/>
      <c r="B18" s="105"/>
      <c r="C18" s="106"/>
      <c r="D18" s="107"/>
      <c r="E18" s="98"/>
      <c r="F18" s="98"/>
      <c r="G18" s="98"/>
      <c r="H18" s="98"/>
      <c r="I18" s="98"/>
      <c r="J18" s="99"/>
    </row>
    <row r="19" spans="1:10" ht="18" x14ac:dyDescent="0.35">
      <c r="A19" s="100">
        <v>3</v>
      </c>
      <c r="B19" s="108" t="s">
        <v>64</v>
      </c>
      <c r="C19" s="109"/>
      <c r="D19" s="110"/>
      <c r="E19" s="96"/>
      <c r="F19" s="96"/>
      <c r="G19" s="96"/>
      <c r="H19" s="96"/>
      <c r="I19" s="96"/>
      <c r="J19" s="97"/>
    </row>
    <row r="20" spans="1:10" ht="18" x14ac:dyDescent="0.35">
      <c r="A20" s="111"/>
      <c r="B20" s="105"/>
      <c r="C20" s="106"/>
      <c r="D20" s="107"/>
      <c r="E20" s="98"/>
      <c r="F20" s="98"/>
      <c r="G20" s="98"/>
      <c r="H20" s="98"/>
      <c r="I20" s="98"/>
      <c r="J20" s="99"/>
    </row>
    <row r="21" spans="1:10" ht="18" x14ac:dyDescent="0.35">
      <c r="A21" s="100">
        <v>4</v>
      </c>
      <c r="B21" s="101" t="s">
        <v>65</v>
      </c>
      <c r="C21" s="102"/>
      <c r="D21" s="103"/>
      <c r="E21" s="94"/>
      <c r="F21" s="94"/>
      <c r="G21" s="94"/>
      <c r="H21" s="94"/>
      <c r="I21" s="94"/>
      <c r="J21" s="95"/>
    </row>
    <row r="22" spans="1:10" ht="18" x14ac:dyDescent="0.35">
      <c r="A22" s="111"/>
      <c r="B22" s="105"/>
      <c r="C22" s="106"/>
      <c r="D22" s="107"/>
      <c r="E22" s="98"/>
      <c r="F22" s="98"/>
      <c r="G22" s="98"/>
      <c r="H22" s="98"/>
      <c r="I22" s="98"/>
      <c r="J22" s="99"/>
    </row>
    <row r="23" spans="1:10" ht="18" x14ac:dyDescent="0.35">
      <c r="A23" s="100">
        <v>5</v>
      </c>
      <c r="B23" s="101" t="s">
        <v>67</v>
      </c>
      <c r="C23" s="102"/>
      <c r="D23" s="103"/>
      <c r="E23" s="94"/>
      <c r="F23" s="94"/>
      <c r="G23" s="94"/>
      <c r="H23" s="94"/>
      <c r="I23" s="94"/>
      <c r="J23" s="95"/>
    </row>
    <row r="24" spans="1:10" ht="18" x14ac:dyDescent="0.35">
      <c r="A24" s="111"/>
      <c r="B24" s="105"/>
      <c r="C24" s="106"/>
      <c r="D24" s="107"/>
      <c r="E24" s="98"/>
      <c r="F24" s="98"/>
      <c r="G24" s="98"/>
      <c r="H24" s="98"/>
      <c r="I24" s="98"/>
      <c r="J24" s="99"/>
    </row>
    <row r="25" spans="1:10" ht="18" x14ac:dyDescent="0.35">
      <c r="A25" s="104">
        <v>6</v>
      </c>
      <c r="B25" s="108" t="s">
        <v>73</v>
      </c>
      <c r="C25" s="109"/>
      <c r="D25" s="110"/>
      <c r="E25" s="96"/>
      <c r="F25" s="96"/>
      <c r="G25" s="96"/>
      <c r="H25" s="96"/>
      <c r="I25" s="96"/>
      <c r="J25" s="97"/>
    </row>
    <row r="26" spans="1:10" ht="18" x14ac:dyDescent="0.35">
      <c r="A26" s="111"/>
      <c r="B26" s="105"/>
      <c r="C26" s="106"/>
      <c r="D26" s="107"/>
      <c r="E26" s="98"/>
      <c r="F26" s="98"/>
      <c r="G26" s="98"/>
      <c r="H26" s="98"/>
      <c r="I26" s="98"/>
      <c r="J26" s="99"/>
    </row>
    <row r="27" spans="1:10" ht="18" x14ac:dyDescent="0.35">
      <c r="A27" s="100">
        <v>7</v>
      </c>
      <c r="B27" s="101" t="s">
        <v>69</v>
      </c>
      <c r="C27" s="102"/>
      <c r="D27" s="103"/>
      <c r="E27" s="94"/>
      <c r="F27" s="94"/>
      <c r="G27" s="94"/>
      <c r="H27" s="94"/>
      <c r="I27" s="94"/>
      <c r="J27" s="95"/>
    </row>
    <row r="28" spans="1:10" ht="18" x14ac:dyDescent="0.35">
      <c r="A28" s="111"/>
      <c r="B28" s="105"/>
      <c r="C28" s="106"/>
      <c r="D28" s="107"/>
      <c r="E28" s="98"/>
      <c r="F28" s="98"/>
      <c r="G28" s="98"/>
      <c r="H28" s="98"/>
      <c r="I28" s="98"/>
      <c r="J28" s="99"/>
    </row>
    <row r="29" spans="1:10" ht="18" x14ac:dyDescent="0.35">
      <c r="A29" s="130" t="s">
        <v>79</v>
      </c>
      <c r="B29" s="131"/>
      <c r="C29" s="131"/>
      <c r="D29" s="132"/>
      <c r="E29" s="132"/>
      <c r="F29" s="132"/>
      <c r="G29" s="132"/>
      <c r="H29" s="132"/>
      <c r="I29" s="132"/>
      <c r="J29" s="133"/>
    </row>
    <row r="30" spans="1:10" ht="18" x14ac:dyDescent="0.35">
      <c r="A30" s="136" t="s">
        <v>55</v>
      </c>
      <c r="B30" s="139"/>
      <c r="C30" s="132"/>
      <c r="D30" s="133"/>
      <c r="E30" s="134"/>
      <c r="F30" s="134"/>
      <c r="G30" s="134"/>
      <c r="H30" s="134"/>
      <c r="I30" s="134"/>
      <c r="J30" s="135"/>
    </row>
    <row r="31" spans="1:10" ht="18" x14ac:dyDescent="0.35">
      <c r="A31" s="136" t="s">
        <v>56</v>
      </c>
      <c r="B31" s="139"/>
      <c r="C31" s="132"/>
      <c r="D31" s="133"/>
      <c r="E31" s="134"/>
      <c r="F31" s="134"/>
      <c r="G31" s="134"/>
      <c r="H31" s="134"/>
      <c r="I31" s="134"/>
      <c r="J31" s="135"/>
    </row>
    <row r="32" spans="1:10" ht="18" x14ac:dyDescent="0.35">
      <c r="A32" s="137" t="s">
        <v>58</v>
      </c>
      <c r="B32" s="140"/>
      <c r="C32" s="138"/>
      <c r="D32" s="141"/>
      <c r="E32" s="90"/>
      <c r="F32" s="90"/>
      <c r="G32" s="90"/>
      <c r="H32" s="90"/>
      <c r="I32" s="90"/>
      <c r="J32" s="91"/>
    </row>
    <row r="33" spans="1:10" ht="18" x14ac:dyDescent="0.35">
      <c r="A33" s="136" t="s">
        <v>66</v>
      </c>
      <c r="B33" s="139"/>
      <c r="C33" s="132"/>
      <c r="D33" s="133"/>
      <c r="E33" s="134"/>
      <c r="F33" s="134"/>
      <c r="G33" s="134"/>
      <c r="H33" s="134"/>
      <c r="I33" s="134"/>
      <c r="J33" s="135"/>
    </row>
    <row r="34" spans="1:10" ht="18" x14ac:dyDescent="0.35">
      <c r="A34" s="114" t="s">
        <v>74</v>
      </c>
      <c r="B34" s="115"/>
      <c r="C34" s="115"/>
      <c r="D34" s="115"/>
      <c r="E34" s="115"/>
      <c r="F34" s="112"/>
      <c r="G34" s="112"/>
      <c r="H34" s="112"/>
      <c r="I34" s="112"/>
      <c r="J34" s="113"/>
    </row>
    <row r="35" spans="1:10" ht="18" x14ac:dyDescent="0.35">
      <c r="A35" s="120" t="s">
        <v>55</v>
      </c>
      <c r="B35" s="121" t="s">
        <v>75</v>
      </c>
      <c r="C35" s="122"/>
      <c r="D35" s="123"/>
      <c r="E35" s="94"/>
      <c r="F35" s="94"/>
      <c r="G35" s="94"/>
      <c r="H35" s="94"/>
      <c r="I35" s="94"/>
      <c r="J35" s="95"/>
    </row>
    <row r="36" spans="1:10" ht="18" x14ac:dyDescent="0.35">
      <c r="A36" s="124"/>
      <c r="B36" s="125"/>
      <c r="C36" s="126"/>
      <c r="D36" s="128"/>
      <c r="E36" s="98"/>
      <c r="F36" s="98"/>
      <c r="G36" s="98"/>
      <c r="H36" s="98"/>
      <c r="I36" s="98"/>
      <c r="J36" s="99"/>
    </row>
    <row r="37" spans="1:10" ht="18" x14ac:dyDescent="0.35">
      <c r="A37" s="120" t="s">
        <v>56</v>
      </c>
      <c r="B37" s="121" t="s">
        <v>80</v>
      </c>
      <c r="C37" s="122"/>
      <c r="D37" s="123"/>
      <c r="E37" s="94"/>
      <c r="F37" s="94"/>
      <c r="G37" s="94"/>
      <c r="H37" s="94"/>
      <c r="I37" s="94"/>
      <c r="J37" s="95"/>
    </row>
    <row r="38" spans="1:10" ht="18" x14ac:dyDescent="0.35">
      <c r="A38" s="124"/>
      <c r="B38" s="125"/>
      <c r="C38" s="126"/>
      <c r="D38" s="128"/>
      <c r="E38" s="98"/>
      <c r="F38" s="98"/>
      <c r="G38" s="98"/>
      <c r="H38" s="98"/>
      <c r="I38" s="98"/>
      <c r="J38" s="99"/>
    </row>
    <row r="39" spans="1:10" ht="18" x14ac:dyDescent="0.35">
      <c r="A39" s="120" t="s">
        <v>58</v>
      </c>
      <c r="B39" s="121" t="s">
        <v>76</v>
      </c>
      <c r="C39" s="122"/>
      <c r="D39" s="129"/>
      <c r="E39" s="87"/>
      <c r="F39" s="87"/>
      <c r="G39" s="87"/>
      <c r="H39" s="87"/>
      <c r="I39" s="87"/>
      <c r="J39" s="88"/>
    </row>
    <row r="40" spans="1:10" ht="18" x14ac:dyDescent="0.35">
      <c r="A40" s="124"/>
      <c r="B40" s="125"/>
      <c r="C40" s="126"/>
      <c r="D40" s="127"/>
      <c r="E40" s="90"/>
      <c r="F40" s="90"/>
      <c r="G40" s="90"/>
      <c r="H40" s="90"/>
      <c r="I40" s="90"/>
      <c r="J40" s="91"/>
    </row>
    <row r="41" spans="1:10" ht="18" x14ac:dyDescent="0.35">
      <c r="A41" s="120" t="s">
        <v>60</v>
      </c>
      <c r="B41" s="121" t="s">
        <v>77</v>
      </c>
      <c r="C41" s="122"/>
      <c r="D41" s="129"/>
      <c r="E41" s="87"/>
      <c r="F41" s="87"/>
      <c r="G41" s="87"/>
      <c r="H41" s="87"/>
      <c r="I41" s="87"/>
      <c r="J41" s="88"/>
    </row>
    <row r="42" spans="1:10" ht="18" x14ac:dyDescent="0.35">
      <c r="A42" s="124"/>
      <c r="B42" s="125"/>
      <c r="C42" s="126"/>
      <c r="D42" s="127"/>
      <c r="E42" s="90"/>
      <c r="F42" s="90"/>
      <c r="G42" s="90"/>
      <c r="H42" s="90"/>
      <c r="I42" s="90"/>
      <c r="J42" s="91"/>
    </row>
    <row r="43" spans="1:10" ht="18" x14ac:dyDescent="0.35">
      <c r="A43" s="120" t="s">
        <v>68</v>
      </c>
      <c r="B43" s="121" t="s">
        <v>78</v>
      </c>
      <c r="C43" s="122"/>
      <c r="D43" s="129"/>
      <c r="E43" s="87"/>
      <c r="F43" s="87"/>
      <c r="G43" s="87"/>
      <c r="H43" s="87"/>
      <c r="I43" s="87"/>
      <c r="J43" s="88"/>
    </row>
    <row r="44" spans="1:10" ht="18" x14ac:dyDescent="0.35">
      <c r="A44" s="124"/>
      <c r="B44" s="125"/>
      <c r="C44" s="126"/>
      <c r="D44" s="127"/>
      <c r="E44" s="90"/>
      <c r="F44" s="90"/>
      <c r="G44" s="90"/>
      <c r="H44" s="90"/>
      <c r="I44" s="90"/>
      <c r="J44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zoomScaleNormal="100" workbookViewId="0">
      <selection activeCell="M22" sqref="M22"/>
    </sheetView>
  </sheetViews>
  <sheetFormatPr defaultRowHeight="15" x14ac:dyDescent="0.25"/>
  <cols>
    <col min="1" max="1" width="3.42578125" style="163" customWidth="1"/>
    <col min="2" max="3" width="9.140625" style="163"/>
    <col min="4" max="4" width="11.140625" style="163" customWidth="1"/>
    <col min="5" max="12" width="9.140625" style="163"/>
  </cols>
  <sheetData>
    <row r="1" spans="1:12" s="144" customFormat="1" ht="19.5" x14ac:dyDescent="0.4">
      <c r="A1" s="159"/>
      <c r="B1" s="160"/>
      <c r="C1" s="160"/>
      <c r="D1" s="160"/>
      <c r="E1" s="160"/>
      <c r="F1" s="160"/>
      <c r="G1" s="159"/>
      <c r="H1" s="160"/>
      <c r="I1" s="160"/>
      <c r="J1" s="160"/>
      <c r="K1" s="160"/>
      <c r="L1" s="160"/>
    </row>
    <row r="2" spans="1:12" ht="19.5" x14ac:dyDescent="0.4">
      <c r="A2" s="161"/>
      <c r="B2" s="161"/>
      <c r="C2" s="161"/>
      <c r="D2" s="162"/>
    </row>
    <row r="3" spans="1:12" ht="19.5" x14ac:dyDescent="0.4">
      <c r="A3" s="161"/>
      <c r="B3" s="161"/>
      <c r="C3" s="161"/>
      <c r="D3" s="162"/>
    </row>
    <row r="4" spans="1:12" ht="19.5" x14ac:dyDescent="0.4">
      <c r="A4" s="161"/>
      <c r="B4" s="161"/>
      <c r="C4" s="161"/>
      <c r="D4" s="162"/>
    </row>
    <row r="5" spans="1:12" ht="19.5" x14ac:dyDescent="0.4">
      <c r="A5" s="161"/>
      <c r="B5" s="161"/>
      <c r="C5" s="161"/>
      <c r="D5" s="162"/>
    </row>
    <row r="6" spans="1:12" ht="19.5" x14ac:dyDescent="0.4">
      <c r="A6" s="161"/>
      <c r="B6" s="161"/>
      <c r="C6" s="161"/>
      <c r="D6" s="162"/>
    </row>
    <row r="7" spans="1:12" ht="19.5" x14ac:dyDescent="0.4">
      <c r="A7" s="161"/>
      <c r="B7" s="161"/>
      <c r="C7" s="161"/>
      <c r="D7" s="162"/>
    </row>
    <row r="8" spans="1:12" ht="19.5" x14ac:dyDescent="0.4">
      <c r="A8" s="161"/>
      <c r="B8" s="161"/>
      <c r="C8" s="161"/>
      <c r="D8" s="162"/>
    </row>
    <row r="9" spans="1:12" ht="19.5" x14ac:dyDescent="0.4">
      <c r="A9" s="161"/>
      <c r="B9" s="161"/>
      <c r="C9" s="161"/>
      <c r="D9" s="162"/>
    </row>
    <row r="10" spans="1:12" ht="15.75" x14ac:dyDescent="0.25">
      <c r="A10" s="164"/>
      <c r="B10" s="164"/>
      <c r="C10" s="164"/>
      <c r="D10" s="160"/>
    </row>
    <row r="11" spans="1:12" ht="19.5" x14ac:dyDescent="0.4">
      <c r="A11" s="161"/>
      <c r="B11" s="161"/>
      <c r="C11" s="161"/>
      <c r="D11" s="159"/>
      <c r="E11" s="161"/>
      <c r="F11" s="161"/>
      <c r="G11" s="161"/>
      <c r="H11" s="161"/>
      <c r="I11" s="161"/>
      <c r="J11" s="161"/>
    </row>
    <row r="12" spans="1:12" ht="19.5" x14ac:dyDescent="0.4">
      <c r="A12" s="161"/>
      <c r="B12" s="161"/>
      <c r="C12" s="161"/>
      <c r="D12" s="159"/>
      <c r="E12" s="161"/>
      <c r="F12" s="161"/>
      <c r="G12" s="161"/>
      <c r="H12" s="161"/>
      <c r="I12" s="161"/>
      <c r="J12" s="161"/>
    </row>
    <row r="13" spans="1:12" ht="18" x14ac:dyDescent="0.35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2" ht="18" x14ac:dyDescent="0.35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2" ht="18" x14ac:dyDescent="0.35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2" ht="18" x14ac:dyDescent="0.35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18" x14ac:dyDescent="0.35">
      <c r="A17" s="161"/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ht="18" x14ac:dyDescent="0.35">
      <c r="A18" s="161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ht="18" x14ac:dyDescent="0.35">
      <c r="A19" s="161"/>
      <c r="B19" s="161"/>
      <c r="C19" s="161"/>
      <c r="D19" s="161"/>
      <c r="E19" s="161"/>
      <c r="F19" s="161"/>
      <c r="G19" s="161"/>
      <c r="H19" s="161"/>
      <c r="I19" s="161"/>
      <c r="J19" s="161"/>
    </row>
    <row r="20" spans="1:10" ht="18" x14ac:dyDescent="0.35">
      <c r="A20" s="161"/>
      <c r="B20" s="161"/>
      <c r="C20" s="161"/>
      <c r="D20" s="161"/>
      <c r="E20" s="161"/>
      <c r="F20" s="161"/>
      <c r="G20" s="161"/>
      <c r="H20" s="161"/>
      <c r="I20" s="161"/>
      <c r="J20" s="161"/>
    </row>
    <row r="21" spans="1:10" ht="18" x14ac:dyDescent="0.35">
      <c r="A21" s="161"/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ht="18" x14ac:dyDescent="0.35">
      <c r="A22" s="161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ht="18" x14ac:dyDescent="0.35">
      <c r="A23" s="161"/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8" x14ac:dyDescent="0.35">
      <c r="A24" s="161"/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ht="18" x14ac:dyDescent="0.35">
      <c r="A25" s="161"/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ht="18" x14ac:dyDescent="0.35">
      <c r="A26" s="161"/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ht="18" x14ac:dyDescent="0.35">
      <c r="A27" s="161"/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ht="18" x14ac:dyDescent="0.35">
      <c r="A28" s="161"/>
      <c r="B28" s="161"/>
      <c r="C28" s="161"/>
      <c r="D28" s="161"/>
      <c r="E28" s="161"/>
      <c r="F28" s="161"/>
      <c r="G28" s="161"/>
      <c r="H28" s="161"/>
      <c r="I28" s="161"/>
      <c r="J28" s="161"/>
    </row>
    <row r="29" spans="1:10" ht="18" x14ac:dyDescent="0.35">
      <c r="A29" s="161"/>
      <c r="B29" s="161"/>
      <c r="C29" s="161"/>
    </row>
    <row r="30" spans="1:10" ht="18" x14ac:dyDescent="0.35">
      <c r="A30" s="161"/>
    </row>
    <row r="31" spans="1:10" ht="18" x14ac:dyDescent="0.35">
      <c r="A31" s="161"/>
    </row>
    <row r="32" spans="1:10" ht="18" x14ac:dyDescent="0.35">
      <c r="A32" s="161"/>
    </row>
    <row r="33" spans="1:10" ht="18" x14ac:dyDescent="0.35">
      <c r="A33" s="161"/>
    </row>
    <row r="34" spans="1:10" ht="18" x14ac:dyDescent="0.35">
      <c r="A34" s="165"/>
      <c r="B34" s="165"/>
      <c r="C34" s="165"/>
      <c r="D34" s="165"/>
      <c r="E34" s="165"/>
      <c r="F34" s="166"/>
      <c r="G34" s="166"/>
      <c r="H34" s="166"/>
      <c r="I34" s="166"/>
      <c r="J34" s="166"/>
    </row>
    <row r="35" spans="1:10" ht="18" x14ac:dyDescent="0.35">
      <c r="A35" s="161"/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18" x14ac:dyDescent="0.35">
      <c r="A36" s="161"/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ht="18" x14ac:dyDescent="0.35">
      <c r="A37" s="161"/>
      <c r="B37" s="161"/>
      <c r="C37" s="161"/>
      <c r="D37" s="161"/>
      <c r="E37" s="161"/>
      <c r="F37" s="161"/>
      <c r="G37" s="161"/>
      <c r="H37" s="161"/>
      <c r="I37" s="161"/>
      <c r="J37" s="161"/>
    </row>
    <row r="38" spans="1:10" ht="18" x14ac:dyDescent="0.35">
      <c r="A38" s="161"/>
      <c r="B38" s="161"/>
      <c r="C38" s="161"/>
      <c r="D38" s="161"/>
      <c r="E38" s="161"/>
      <c r="F38" s="161"/>
      <c r="G38" s="161"/>
      <c r="H38" s="161"/>
      <c r="I38" s="161"/>
      <c r="J38" s="161"/>
    </row>
    <row r="39" spans="1:10" ht="18" x14ac:dyDescent="0.35">
      <c r="A39" s="161"/>
      <c r="B39" s="161"/>
      <c r="C39" s="161"/>
    </row>
    <row r="40" spans="1:10" ht="18" x14ac:dyDescent="0.35">
      <c r="A40" s="161"/>
      <c r="B40" s="161"/>
      <c r="C40" s="161"/>
    </row>
    <row r="41" spans="1:10" ht="18" x14ac:dyDescent="0.35">
      <c r="A41" s="161"/>
      <c r="B41" s="161"/>
      <c r="C41" s="161"/>
    </row>
    <row r="42" spans="1:10" ht="18" x14ac:dyDescent="0.35">
      <c r="A42" s="161"/>
      <c r="B42" s="161"/>
      <c r="C42" s="161"/>
    </row>
    <row r="43" spans="1:10" ht="18" x14ac:dyDescent="0.35">
      <c r="A43" s="161"/>
      <c r="B43" s="161"/>
      <c r="C43" s="161"/>
    </row>
    <row r="44" spans="1:10" ht="18" x14ac:dyDescent="0.35">
      <c r="A44" s="161"/>
      <c r="B44" s="161"/>
      <c r="C44" s="161"/>
    </row>
  </sheetData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RECEPT</vt:lpstr>
      <vt:lpstr>Evaluatie</vt:lpstr>
      <vt:lpstr>Opmerkingen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2017-02-22T12:17:26Z</cp:lastPrinted>
  <dcterms:created xsi:type="dcterms:W3CDTF">2016-03-29T16:21:10Z</dcterms:created>
  <dcterms:modified xsi:type="dcterms:W3CDTF">2017-09-17T14:53:21Z</dcterms:modified>
</cp:coreProperties>
</file>